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0" windowWidth="12390" windowHeight="9315"/>
  </bookViews>
  <sheets>
    <sheet name="01 марта 2020(К)" sheetId="3" r:id="rId1"/>
  </sheets>
  <definedNames>
    <definedName name="_xlnm.Print_Area" localSheetId="0">'01 марта 2020(К)'!$A$1:$W$43</definedName>
  </definedNames>
  <calcPr calcId="144525"/>
</workbook>
</file>

<file path=xl/calcChain.xml><?xml version="1.0" encoding="utf-8"?>
<calcChain xmlns="http://schemas.openxmlformats.org/spreadsheetml/2006/main">
  <c r="O33" i="3" l="1"/>
  <c r="O32" i="3"/>
  <c r="O34" i="3"/>
  <c r="N38" i="3"/>
  <c r="G38" i="3"/>
  <c r="P37" i="3"/>
  <c r="S37" i="3" s="1"/>
  <c r="P36" i="3" l="1"/>
  <c r="P35" i="3"/>
  <c r="O35" i="3"/>
  <c r="P34" i="3" l="1"/>
  <c r="P33" i="3"/>
  <c r="P32" i="3"/>
  <c r="L38" i="3"/>
  <c r="O38" i="3" l="1"/>
  <c r="P38" i="3"/>
  <c r="N36" i="3" l="1"/>
  <c r="S36" i="3" l="1"/>
  <c r="S35" i="3" l="1"/>
  <c r="N35" i="3"/>
  <c r="N34" i="3" l="1"/>
  <c r="S34" i="3" l="1"/>
  <c r="N33" i="3"/>
  <c r="S33" i="3"/>
  <c r="R13" i="3"/>
  <c r="Q13" i="3"/>
  <c r="N32" i="3"/>
  <c r="P12" i="3"/>
  <c r="P13" i="3" s="1"/>
  <c r="H13" i="3"/>
  <c r="G13" i="3"/>
  <c r="U13" i="3"/>
  <c r="I13" i="3"/>
  <c r="S32" i="3" l="1"/>
  <c r="N13" i="3"/>
  <c r="S38" i="3" l="1"/>
</calcChain>
</file>

<file path=xl/sharedStrings.xml><?xml version="1.0" encoding="utf-8"?>
<sst xmlns="http://schemas.openxmlformats.org/spreadsheetml/2006/main" count="308" uniqueCount="119">
  <si>
    <t xml:space="preserve">По  бюджетным  кредитам  от  бюджетов  других  уровней  бюджетной  системы </t>
  </si>
  <si>
    <t>№</t>
  </si>
  <si>
    <t xml:space="preserve">Дата </t>
  </si>
  <si>
    <t xml:space="preserve">Дата,№  </t>
  </si>
  <si>
    <t xml:space="preserve">Наименование </t>
  </si>
  <si>
    <t xml:space="preserve">Наименование, </t>
  </si>
  <si>
    <t xml:space="preserve">Сумма </t>
  </si>
  <si>
    <t xml:space="preserve">Стоимость </t>
  </si>
  <si>
    <t xml:space="preserve">Остаток </t>
  </si>
  <si>
    <t xml:space="preserve">Сумма 
штрафных санкций </t>
  </si>
  <si>
    <t xml:space="preserve">Форма </t>
  </si>
  <si>
    <t xml:space="preserve">регистр. </t>
  </si>
  <si>
    <t xml:space="preserve">Решения </t>
  </si>
  <si>
    <t xml:space="preserve">заемщика </t>
  </si>
  <si>
    <t xml:space="preserve">кредитора </t>
  </si>
  <si>
    <t>Дата,</t>
  </si>
  <si>
    <t>бюджетной</t>
  </si>
  <si>
    <t xml:space="preserve">возникнов. </t>
  </si>
  <si>
    <t>погашения</t>
  </si>
  <si>
    <t xml:space="preserve">обслужив. </t>
  </si>
  <si>
    <t>Дата</t>
  </si>
  <si>
    <t>Сумма</t>
  </si>
  <si>
    <t>№ докум.</t>
  </si>
  <si>
    <t xml:space="preserve">непогашенной </t>
  </si>
  <si>
    <t>обеспечения</t>
  </si>
  <si>
    <t xml:space="preserve">Совета  </t>
  </si>
  <si>
    <t xml:space="preserve">№ документа </t>
  </si>
  <si>
    <t xml:space="preserve">ссуды и кредита </t>
  </si>
  <si>
    <t>начислено</t>
  </si>
  <si>
    <t xml:space="preserve">            уплачено </t>
  </si>
  <si>
    <t xml:space="preserve">депутатов </t>
  </si>
  <si>
    <t xml:space="preserve">которым </t>
  </si>
  <si>
    <t>(руб.)</t>
  </si>
  <si>
    <t>ссуды / кредита</t>
  </si>
  <si>
    <t>ссуды /</t>
  </si>
  <si>
    <t xml:space="preserve">№ докум. </t>
  </si>
  <si>
    <t xml:space="preserve">о получении </t>
  </si>
  <si>
    <t xml:space="preserve">оформлена </t>
  </si>
  <si>
    <t>кредита</t>
  </si>
  <si>
    <t>на  отчетную  дату</t>
  </si>
  <si>
    <t xml:space="preserve">   Сумма </t>
  </si>
  <si>
    <t>беспроцентной</t>
  </si>
  <si>
    <t>бюджетная</t>
  </si>
  <si>
    <t xml:space="preserve">бюдж. ссуды/
кредита </t>
  </si>
  <si>
    <t>ссуда / кредит</t>
  </si>
  <si>
    <t>1</t>
  </si>
  <si>
    <t>на  отчетную</t>
  </si>
  <si>
    <t>оформлен</t>
  </si>
  <si>
    <t>дату</t>
  </si>
  <si>
    <t>кредитов</t>
  </si>
  <si>
    <t>кредит</t>
  </si>
  <si>
    <t>-</t>
  </si>
  <si>
    <t xml:space="preserve">Сумма
штрафных санкций </t>
  </si>
  <si>
    <t xml:space="preserve">муницип. </t>
  </si>
  <si>
    <t xml:space="preserve">гарантии </t>
  </si>
  <si>
    <t>долгового</t>
  </si>
  <si>
    <t>обязат-ва</t>
  </si>
  <si>
    <t xml:space="preserve">о выдаче </t>
  </si>
  <si>
    <t xml:space="preserve">муниципальная </t>
  </si>
  <si>
    <t xml:space="preserve">гарантия </t>
  </si>
  <si>
    <t>1.   По договорам/соглашениям  о  предоставлении муниципальным  образованием  - "Город Лыткарино  Московской  области"  муниципальных  гарантий</t>
  </si>
  <si>
    <t>2.</t>
  </si>
  <si>
    <t>3.   По  кредитам,  полученным  от  кредитных  организаций</t>
  </si>
  <si>
    <t>За  ведение
ссудного
счета</t>
  </si>
  <si>
    <t>процентов</t>
  </si>
  <si>
    <t>основного</t>
  </si>
  <si>
    <t>долга</t>
  </si>
  <si>
    <t>и др. расходов</t>
  </si>
  <si>
    <t>по обслуживанию</t>
  </si>
  <si>
    <t>долга (руб.)</t>
  </si>
  <si>
    <t>Остаток</t>
  </si>
  <si>
    <t>в том числе</t>
  </si>
  <si>
    <t>Отметка о погашении суммы
 основного долга</t>
  </si>
  <si>
    <t xml:space="preserve">   Отметка о погашении процентов и др.
 расходов по обслужив. долга </t>
  </si>
  <si>
    <t>непогашенных</t>
  </si>
  <si>
    <t>на отчетную</t>
  </si>
  <si>
    <t xml:space="preserve">муниципальной </t>
  </si>
  <si>
    <t xml:space="preserve">гарантии, </t>
  </si>
  <si>
    <t xml:space="preserve">всего </t>
  </si>
  <si>
    <t>дата</t>
  </si>
  <si>
    <t xml:space="preserve">  Отметка о погашении процентов и др. расходов по обслуживанию  долга  </t>
  </si>
  <si>
    <t>Остаток непогашеных процентов
 (гр.15-гр.16)</t>
  </si>
  <si>
    <t>Сумма кредита (руб.)</t>
  </si>
  <si>
    <t xml:space="preserve">Дата получения кредита </t>
  </si>
  <si>
    <t xml:space="preserve">Дата погашения кредита </t>
  </si>
  <si>
    <t xml:space="preserve">   Дата </t>
  </si>
  <si>
    <t>уплачено</t>
  </si>
  <si>
    <t xml:space="preserve">Отметка о погашении процентов и др. расходов по обслуживанию  долга                </t>
  </si>
  <si>
    <t>(гр.17-гр.18)</t>
  </si>
  <si>
    <t>(основного долга)</t>
  </si>
  <si>
    <t>Остаток непогашенного кредита на отчетную дату
(основного долга)</t>
  </si>
  <si>
    <t>Отметка о погашении  кредита
 (основного долга)</t>
  </si>
  <si>
    <t>Отметка о погашении
бюджетной ссуды/кредита (основного долга)</t>
  </si>
  <si>
    <t xml:space="preserve">ИТОГО </t>
  </si>
  <si>
    <t>п/п</t>
  </si>
  <si>
    <t>Главный  бухгалтер</t>
  </si>
  <si>
    <t>Средства местного бюжета</t>
  </si>
  <si>
    <t xml:space="preserve">Дата ,№  </t>
  </si>
  <si>
    <r>
      <rPr>
        <b/>
        <sz val="16"/>
        <rFont val="Arial Cyr"/>
        <charset val="204"/>
      </rPr>
      <t>ИТОГО</t>
    </r>
    <r>
      <rPr>
        <sz val="16"/>
        <rFont val="Arial Cyr"/>
        <charset val="204"/>
      </rPr>
      <t xml:space="preserve"> </t>
    </r>
  </si>
  <si>
    <t>И.В.Красавина</t>
  </si>
  <si>
    <t>ПАО "Сбербанк России"</t>
  </si>
  <si>
    <t>Администрация городского округа Лыткарино</t>
  </si>
  <si>
    <t>Решение Совета депутатов городского округа Лыткарино Московской области от 07.02.2019 №399/45</t>
  </si>
  <si>
    <t>ПАО Банк "Возрождение"</t>
  </si>
  <si>
    <t>Кредитный договор от 21.03.2019                        №001-026-004-К-2019</t>
  </si>
  <si>
    <t>Решение Совета депутатов городского округа Лыткарино Московской области от 28.02.2019 №406/46</t>
  </si>
  <si>
    <t>Кредитный договор от 16.05.2019                        №001-026-014-К-2019</t>
  </si>
  <si>
    <t>Решение Совета депутатов городского округа Лыткарино Московской области от 11.04.2019 №409/47</t>
  </si>
  <si>
    <t>Кредитный договор от 17.06.2019 №00980019/00731100</t>
  </si>
  <si>
    <t>Н.П.Архипова</t>
  </si>
  <si>
    <t>Начальник Финансового управления города Лыткарино</t>
  </si>
  <si>
    <t>Решение Совета депутатов городского округа Лыткарино Московской области от 28.08.2019 №435/52</t>
  </si>
  <si>
    <t>Муниципальный контракт от 14.10.2019 №0848300051119000179</t>
  </si>
  <si>
    <t>Решение Совета депутатов городского округа Лыткарино Московской области от 28.08.2019 №434/52</t>
  </si>
  <si>
    <t>Муниципальный контракт от 22.10.2019 №0848300051119000183</t>
  </si>
  <si>
    <t>4.  Муниципальных займов, осуществленных  путем  выпуска  муниципальных  ценных бумаг,  муниципального  образования   - "Город Лыткарино   Московской  области" по  состоянию  на  01.03.2020г.   нет.</t>
  </si>
  <si>
    <t>Выписка из Долговой книги г.Лыткарино по состоянию на 01 марта  2020 года</t>
  </si>
  <si>
    <t>Решение Совета депутатов городского округа Лыткарино Московской области от 25.12.2019 №481/57</t>
  </si>
  <si>
    <t>Муниципальный контракт от 28.02.2020 №0848300051120000003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</si>
</sst>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%"/>
    <numFmt numFmtId="165" formatCode="0.0000%"/>
    <numFmt numFmtId="166" formatCode="0.000000%"/>
  </numFmts>
  <fonts count="21" x14ac:knownFonts="1">
    <font>
      <sz val="10"/>
      <name val="Arial Cyr"/>
      <charset val="204"/>
    </font>
    <font>
      <sz val="8"/>
      <name val="Arial Cyr"/>
      <family val="2"/>
      <charset val="204"/>
    </font>
    <font>
      <b/>
      <sz val="16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b/>
      <i/>
      <sz val="11"/>
      <name val="Arial Cyr"/>
      <family val="2"/>
      <charset val="204"/>
    </font>
    <font>
      <sz val="14"/>
      <name val="Arial Cyr"/>
      <family val="2"/>
      <charset val="204"/>
    </font>
    <font>
      <b/>
      <i/>
      <sz val="18"/>
      <name val="Arial Cyr"/>
      <family val="2"/>
      <charset val="204"/>
    </font>
    <font>
      <sz val="18"/>
      <name val="Arial Cyr"/>
      <family val="2"/>
      <charset val="204"/>
    </font>
    <font>
      <b/>
      <sz val="18"/>
      <name val="Arial Cyr"/>
      <family val="2"/>
      <charset val="204"/>
    </font>
    <font>
      <sz val="16"/>
      <name val="Arial Cyr"/>
      <family val="2"/>
      <charset val="204"/>
    </font>
    <font>
      <b/>
      <i/>
      <u/>
      <sz val="22"/>
      <name val="Arial Cyr"/>
      <family val="2"/>
      <charset val="204"/>
    </font>
    <font>
      <sz val="14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22"/>
      <name val="Arial Cyr"/>
      <family val="2"/>
      <charset val="204"/>
    </font>
    <font>
      <b/>
      <sz val="22"/>
      <name val="Arial Cyr"/>
      <charset val="204"/>
    </font>
    <font>
      <sz val="22"/>
      <name val="Arial Cyr"/>
      <charset val="204"/>
    </font>
    <font>
      <b/>
      <i/>
      <sz val="22"/>
      <name val="Arial Cyr"/>
      <family val="2"/>
      <charset val="204"/>
    </font>
    <font>
      <b/>
      <i/>
      <sz val="22"/>
      <name val="Times New Roman"/>
      <family val="1"/>
    </font>
    <font>
      <sz val="16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0" xfId="0" applyFont="1" applyBorder="1"/>
    <xf numFmtId="49" fontId="1" fillId="0" borderId="0" xfId="0" applyNumberFormat="1" applyFont="1" applyBorder="1"/>
    <xf numFmtId="14" fontId="5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49" fontId="1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Border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2" xfId="0" applyBorder="1"/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/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6" fillId="0" borderId="5" xfId="0" applyNumberFormat="1" applyFont="1" applyBorder="1"/>
    <xf numFmtId="0" fontId="6" fillId="0" borderId="5" xfId="0" applyFont="1" applyBorder="1"/>
    <xf numFmtId="0" fontId="6" fillId="0" borderId="7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15" fillId="0" borderId="0" xfId="0" applyFont="1" applyBorder="1"/>
    <xf numFmtId="49" fontId="17" fillId="0" borderId="0" xfId="0" applyNumberFormat="1" applyFont="1" applyBorder="1" applyAlignment="1">
      <alignment horizontal="center"/>
    </xf>
    <xf numFmtId="49" fontId="16" fillId="0" borderId="0" xfId="0" applyNumberFormat="1" applyFont="1" applyBorder="1" applyAlignment="1">
      <alignment horizontal="center" wrapText="1"/>
    </xf>
    <xf numFmtId="49" fontId="18" fillId="0" borderId="0" xfId="0" applyNumberFormat="1" applyFont="1" applyAlignment="1">
      <alignment wrapText="1"/>
    </xf>
    <xf numFmtId="0" fontId="15" fillId="0" borderId="0" xfId="0" applyFont="1" applyAlignment="1"/>
    <xf numFmtId="49" fontId="17" fillId="0" borderId="0" xfId="0" applyNumberFormat="1" applyFont="1" applyBorder="1" applyAlignment="1">
      <alignment horizontal="center" wrapText="1"/>
    </xf>
    <xf numFmtId="49" fontId="19" fillId="0" borderId="0" xfId="0" applyNumberFormat="1" applyFont="1"/>
    <xf numFmtId="49" fontId="19" fillId="0" borderId="0" xfId="0" applyNumberFormat="1" applyFont="1" applyAlignment="1">
      <alignment horizontal="center"/>
    </xf>
    <xf numFmtId="0" fontId="16" fillId="0" borderId="0" xfId="0" applyFont="1" applyBorder="1"/>
    <xf numFmtId="0" fontId="17" fillId="0" borderId="0" xfId="0" applyFont="1" applyBorder="1"/>
    <xf numFmtId="0" fontId="16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0" xfId="0" applyFont="1"/>
    <xf numFmtId="49" fontId="10" fillId="0" borderId="18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49" fontId="10" fillId="0" borderId="19" xfId="0" applyNumberFormat="1" applyFont="1" applyBorder="1"/>
    <xf numFmtId="4" fontId="13" fillId="0" borderId="18" xfId="0" applyNumberFormat="1" applyFont="1" applyBorder="1" applyAlignment="1">
      <alignment horizontal="center"/>
    </xf>
    <xf numFmtId="4" fontId="10" fillId="2" borderId="27" xfId="0" applyNumberFormat="1" applyFont="1" applyFill="1" applyBorder="1" applyAlignment="1">
      <alignment horizontal="center" vertical="center"/>
    </xf>
    <xf numFmtId="14" fontId="14" fillId="2" borderId="6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 wrapText="1"/>
    </xf>
    <xf numFmtId="14" fontId="10" fillId="2" borderId="6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0" fontId="3" fillId="0" borderId="1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49" fontId="10" fillId="0" borderId="29" xfId="0" applyNumberFormat="1" applyFont="1" applyBorder="1" applyAlignment="1">
      <alignment horizontal="center" vertical="center"/>
    </xf>
    <xf numFmtId="49" fontId="10" fillId="0" borderId="29" xfId="0" applyNumberFormat="1" applyFont="1" applyBorder="1" applyAlignment="1">
      <alignment horizontal="center" vertical="center" wrapText="1"/>
    </xf>
    <xf numFmtId="4" fontId="10" fillId="0" borderId="29" xfId="0" applyNumberFormat="1" applyFont="1" applyBorder="1" applyAlignment="1">
      <alignment horizontal="center" vertical="center"/>
    </xf>
    <xf numFmtId="4" fontId="20" fillId="0" borderId="29" xfId="0" applyNumberFormat="1" applyFont="1" applyBorder="1" applyAlignment="1">
      <alignment horizontal="center" vertical="center"/>
    </xf>
    <xf numFmtId="4" fontId="20" fillId="0" borderId="29" xfId="0" applyNumberFormat="1" applyFont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 wrapText="1"/>
    </xf>
    <xf numFmtId="10" fontId="10" fillId="2" borderId="6" xfId="0" applyNumberFormat="1" applyFont="1" applyFill="1" applyBorder="1" applyAlignment="1">
      <alignment horizontal="center" vertical="center" wrapText="1"/>
    </xf>
    <xf numFmtId="2" fontId="14" fillId="2" borderId="6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vertical="center"/>
    </xf>
    <xf numFmtId="4" fontId="2" fillId="0" borderId="6" xfId="0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49" fontId="14" fillId="2" borderId="29" xfId="0" applyNumberFormat="1" applyFont="1" applyFill="1" applyBorder="1" applyAlignment="1">
      <alignment horizontal="center" vertical="center" wrapText="1"/>
    </xf>
    <xf numFmtId="10" fontId="10" fillId="0" borderId="29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38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/>
    </xf>
    <xf numFmtId="165" fontId="10" fillId="2" borderId="6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 wrapText="1"/>
    </xf>
    <xf numFmtId="4" fontId="10" fillId="2" borderId="29" xfId="0" applyNumberFormat="1" applyFont="1" applyFill="1" applyBorder="1" applyAlignment="1">
      <alignment horizontal="center" vertical="center"/>
    </xf>
    <xf numFmtId="166" fontId="10" fillId="2" borderId="6" xfId="0" applyNumberFormat="1" applyFont="1" applyFill="1" applyBorder="1" applyAlignment="1">
      <alignment horizontal="center" vertical="center" wrapText="1"/>
    </xf>
    <xf numFmtId="4" fontId="20" fillId="2" borderId="29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6" fillId="0" borderId="2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49" fontId="7" fillId="0" borderId="0" xfId="0" applyNumberFormat="1" applyFont="1" applyBorder="1" applyAlignment="1"/>
    <xf numFmtId="0" fontId="7" fillId="0" borderId="0" xfId="0" applyFont="1" applyBorder="1" applyAlignment="1"/>
    <xf numFmtId="0" fontId="16" fillId="0" borderId="0" xfId="0" applyFont="1" applyBorder="1" applyAlignment="1">
      <alignment horizontal="left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3" fillId="0" borderId="35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0" fillId="0" borderId="0" xfId="0" applyAlignment="1"/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5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left"/>
    </xf>
    <xf numFmtId="0" fontId="14" fillId="0" borderId="17" xfId="0" applyFont="1" applyBorder="1" applyAlignment="1">
      <alignment horizontal="left"/>
    </xf>
    <xf numFmtId="0" fontId="14" fillId="0" borderId="37" xfId="0" applyFont="1" applyBorder="1" applyAlignment="1">
      <alignment horizontal="left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 wrapText="1"/>
    </xf>
    <xf numFmtId="49" fontId="7" fillId="0" borderId="33" xfId="0" applyNumberFormat="1" applyFont="1" applyBorder="1" applyAlignment="1">
      <alignment wrapText="1"/>
    </xf>
    <xf numFmtId="4" fontId="2" fillId="0" borderId="25" xfId="0" applyNumberFormat="1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4" xfId="0" applyBorder="1" applyAlignment="1">
      <alignment vertical="center"/>
    </xf>
    <xf numFmtId="4" fontId="14" fillId="2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3"/>
  <sheetViews>
    <sheetView tabSelected="1" view="pageBreakPreview" topLeftCell="A22" zoomScale="61" zoomScaleNormal="50" zoomScaleSheetLayoutView="61" workbookViewId="0">
      <selection activeCell="I31" sqref="I31"/>
    </sheetView>
  </sheetViews>
  <sheetFormatPr defaultRowHeight="12.75" x14ac:dyDescent="0.2"/>
  <cols>
    <col min="1" max="1" width="10.85546875" customWidth="1"/>
    <col min="2" max="2" width="18.42578125" customWidth="1"/>
    <col min="3" max="3" width="32.28515625" customWidth="1"/>
    <col min="4" max="4" width="24.140625" customWidth="1"/>
    <col min="5" max="5" width="24.28515625" customWidth="1"/>
    <col min="6" max="6" width="37.42578125" customWidth="1"/>
    <col min="7" max="7" width="22.42578125" customWidth="1"/>
    <col min="8" max="8" width="23.140625" customWidth="1"/>
    <col min="9" max="9" width="20.85546875" customWidth="1"/>
    <col min="10" max="10" width="20.140625" customWidth="1"/>
    <col min="11" max="11" width="16.42578125" customWidth="1"/>
    <col min="12" max="12" width="29.7109375" customWidth="1"/>
    <col min="13" max="13" width="17.7109375" customWidth="1"/>
    <col min="14" max="14" width="26" customWidth="1"/>
    <col min="15" max="15" width="20.85546875" customWidth="1"/>
    <col min="16" max="16" width="22.85546875" customWidth="1"/>
    <col min="17" max="17" width="19.140625" customWidth="1"/>
    <col min="18" max="18" width="20.42578125" customWidth="1"/>
    <col min="19" max="19" width="13.42578125" customWidth="1"/>
    <col min="20" max="20" width="17.28515625" customWidth="1"/>
    <col min="21" max="21" width="15.140625" customWidth="1"/>
    <col min="22" max="22" width="14" customWidth="1"/>
    <col min="23" max="23" width="19.7109375" customWidth="1"/>
  </cols>
  <sheetData>
    <row r="1" spans="1:27" ht="32.25" customHeight="1" x14ac:dyDescent="0.4">
      <c r="D1" s="16" t="s">
        <v>116</v>
      </c>
      <c r="E1" s="10"/>
      <c r="F1" s="11"/>
      <c r="G1" s="11"/>
      <c r="H1" s="12"/>
      <c r="I1" s="12"/>
      <c r="J1" s="12"/>
      <c r="K1" s="13"/>
      <c r="L1" s="13"/>
      <c r="M1" s="13"/>
      <c r="N1" s="13"/>
      <c r="O1" s="172"/>
      <c r="P1" s="173"/>
      <c r="Q1" s="173"/>
      <c r="R1" s="173"/>
      <c r="S1" s="173"/>
      <c r="T1" s="173"/>
      <c r="U1" s="173"/>
      <c r="V1" s="173"/>
      <c r="W1" s="173"/>
    </row>
    <row r="2" spans="1:27" ht="26.25" customHeight="1" x14ac:dyDescent="0.35">
      <c r="A2" s="130" t="s">
        <v>60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2"/>
      <c r="T2" s="132"/>
      <c r="U2" s="132"/>
      <c r="V2" s="132"/>
      <c r="W2" s="132"/>
    </row>
    <row r="3" spans="1:27" ht="9" customHeight="1" thickBot="1" x14ac:dyDescent="0.25">
      <c r="A3" s="5"/>
      <c r="B3" s="6"/>
      <c r="C3" s="6"/>
      <c r="D3" s="6"/>
      <c r="E3" s="6"/>
      <c r="F3" s="6"/>
      <c r="G3" s="6"/>
      <c r="H3" s="17"/>
      <c r="I3" s="17"/>
      <c r="J3" s="6"/>
      <c r="K3" s="6"/>
      <c r="L3" s="6"/>
      <c r="M3" s="6"/>
      <c r="N3" s="6"/>
      <c r="O3" s="6"/>
      <c r="P3" s="6"/>
      <c r="Q3" s="7"/>
      <c r="R3" s="7"/>
      <c r="S3" s="19"/>
      <c r="T3" s="19"/>
      <c r="U3" s="7"/>
      <c r="V3" s="7"/>
      <c r="W3" s="8"/>
    </row>
    <row r="4" spans="1:27" ht="32.25" customHeight="1" thickBot="1" x14ac:dyDescent="0.25">
      <c r="A4" s="93" t="s">
        <v>1</v>
      </c>
      <c r="B4" s="93" t="s">
        <v>2</v>
      </c>
      <c r="C4" s="93" t="s">
        <v>3</v>
      </c>
      <c r="D4" s="93" t="s">
        <v>4</v>
      </c>
      <c r="E4" s="93" t="s">
        <v>4</v>
      </c>
      <c r="F4" s="93" t="s">
        <v>5</v>
      </c>
      <c r="G4" s="102" t="s">
        <v>6</v>
      </c>
      <c r="H4" s="190" t="s">
        <v>71</v>
      </c>
      <c r="I4" s="162"/>
      <c r="J4" s="103" t="s">
        <v>2</v>
      </c>
      <c r="K4" s="93" t="s">
        <v>2</v>
      </c>
      <c r="L4" s="104" t="s">
        <v>7</v>
      </c>
      <c r="M4" s="160" t="s">
        <v>72</v>
      </c>
      <c r="N4" s="161"/>
      <c r="O4" s="162"/>
      <c r="P4" s="93" t="s">
        <v>8</v>
      </c>
      <c r="Q4" s="155" t="s">
        <v>73</v>
      </c>
      <c r="R4" s="181"/>
      <c r="S4" s="182"/>
      <c r="T4" s="104" t="s">
        <v>70</v>
      </c>
      <c r="U4" s="143" t="s">
        <v>63</v>
      </c>
      <c r="V4" s="155" t="s">
        <v>52</v>
      </c>
      <c r="W4" s="93" t="s">
        <v>10</v>
      </c>
    </row>
    <row r="5" spans="1:27" ht="15.75" thickBot="1" x14ac:dyDescent="0.25">
      <c r="A5" s="110" t="s">
        <v>94</v>
      </c>
      <c r="B5" s="110" t="s">
        <v>11</v>
      </c>
      <c r="C5" s="110" t="s">
        <v>12</v>
      </c>
      <c r="D5" s="110" t="s">
        <v>13</v>
      </c>
      <c r="E5" s="110" t="s">
        <v>14</v>
      </c>
      <c r="F5" s="110" t="s">
        <v>15</v>
      </c>
      <c r="G5" s="110" t="s">
        <v>76</v>
      </c>
      <c r="H5" s="110" t="s">
        <v>6</v>
      </c>
      <c r="I5" s="109" t="s">
        <v>21</v>
      </c>
      <c r="J5" s="109" t="s">
        <v>17</v>
      </c>
      <c r="K5" s="110" t="s">
        <v>18</v>
      </c>
      <c r="L5" s="94" t="s">
        <v>19</v>
      </c>
      <c r="M5" s="93" t="s">
        <v>20</v>
      </c>
      <c r="N5" s="93" t="s">
        <v>21</v>
      </c>
      <c r="O5" s="143" t="s">
        <v>22</v>
      </c>
      <c r="P5" s="110" t="s">
        <v>23</v>
      </c>
      <c r="Q5" s="157"/>
      <c r="R5" s="183"/>
      <c r="S5" s="184"/>
      <c r="T5" s="108" t="s">
        <v>74</v>
      </c>
      <c r="U5" s="163"/>
      <c r="V5" s="156"/>
      <c r="W5" s="110" t="s">
        <v>24</v>
      </c>
    </row>
    <row r="6" spans="1:27" ht="15" x14ac:dyDescent="0.2">
      <c r="A6" s="111"/>
      <c r="B6" s="111"/>
      <c r="C6" s="110" t="s">
        <v>25</v>
      </c>
      <c r="D6" s="111"/>
      <c r="E6" s="111"/>
      <c r="F6" s="110" t="s">
        <v>26</v>
      </c>
      <c r="G6" s="110" t="s">
        <v>77</v>
      </c>
      <c r="H6" s="110" t="s">
        <v>65</v>
      </c>
      <c r="I6" s="109" t="s">
        <v>64</v>
      </c>
      <c r="J6" s="109" t="s">
        <v>53</v>
      </c>
      <c r="K6" s="110" t="s">
        <v>53</v>
      </c>
      <c r="L6" s="94" t="s">
        <v>53</v>
      </c>
      <c r="M6" s="110" t="s">
        <v>18</v>
      </c>
      <c r="N6" s="110" t="s">
        <v>18</v>
      </c>
      <c r="O6" s="144"/>
      <c r="P6" s="110" t="s">
        <v>53</v>
      </c>
      <c r="Q6" s="166" t="s">
        <v>28</v>
      </c>
      <c r="R6" s="141" t="s">
        <v>29</v>
      </c>
      <c r="S6" s="142"/>
      <c r="T6" s="108" t="s">
        <v>64</v>
      </c>
      <c r="U6" s="164"/>
      <c r="V6" s="156"/>
      <c r="W6" s="110" t="s">
        <v>55</v>
      </c>
    </row>
    <row r="7" spans="1:27" ht="15" x14ac:dyDescent="0.2">
      <c r="A7" s="111"/>
      <c r="B7" s="111"/>
      <c r="C7" s="110" t="s">
        <v>30</v>
      </c>
      <c r="D7" s="111"/>
      <c r="E7" s="111"/>
      <c r="F7" s="110" t="s">
        <v>31</v>
      </c>
      <c r="G7" s="110" t="s">
        <v>78</v>
      </c>
      <c r="H7" s="110" t="s">
        <v>66</v>
      </c>
      <c r="I7" s="109" t="s">
        <v>67</v>
      </c>
      <c r="J7" s="109" t="s">
        <v>54</v>
      </c>
      <c r="K7" s="110" t="s">
        <v>54</v>
      </c>
      <c r="L7" s="94" t="s">
        <v>54</v>
      </c>
      <c r="M7" s="110"/>
      <c r="N7" s="110" t="s">
        <v>32</v>
      </c>
      <c r="O7" s="144"/>
      <c r="P7" s="110" t="s">
        <v>54</v>
      </c>
      <c r="Q7" s="167"/>
      <c r="R7" s="178" t="s">
        <v>40</v>
      </c>
      <c r="S7" s="95"/>
      <c r="T7" s="108" t="s">
        <v>75</v>
      </c>
      <c r="U7" s="164"/>
      <c r="V7" s="156"/>
      <c r="W7" s="110" t="s">
        <v>56</v>
      </c>
    </row>
    <row r="8" spans="1:27" ht="15" x14ac:dyDescent="0.2">
      <c r="A8" s="111"/>
      <c r="B8" s="111"/>
      <c r="C8" s="110" t="s">
        <v>57</v>
      </c>
      <c r="D8" s="111"/>
      <c r="E8" s="111"/>
      <c r="F8" s="110" t="s">
        <v>37</v>
      </c>
      <c r="G8" s="110" t="s">
        <v>32</v>
      </c>
      <c r="H8" s="110" t="s">
        <v>32</v>
      </c>
      <c r="I8" s="109" t="s">
        <v>68</v>
      </c>
      <c r="J8" s="109"/>
      <c r="K8" s="110"/>
      <c r="L8" s="94"/>
      <c r="M8" s="110"/>
      <c r="N8" s="94"/>
      <c r="O8" s="144"/>
      <c r="P8" s="110" t="s">
        <v>46</v>
      </c>
      <c r="Q8" s="167"/>
      <c r="R8" s="179"/>
      <c r="S8" s="96" t="s">
        <v>35</v>
      </c>
      <c r="T8" s="108" t="s">
        <v>48</v>
      </c>
      <c r="U8" s="164"/>
      <c r="V8" s="156"/>
      <c r="W8" s="110"/>
    </row>
    <row r="9" spans="1:27" ht="15" x14ac:dyDescent="0.2">
      <c r="A9" s="111"/>
      <c r="B9" s="111"/>
      <c r="C9" s="110" t="s">
        <v>53</v>
      </c>
      <c r="D9" s="111"/>
      <c r="E9" s="111"/>
      <c r="F9" s="110" t="s">
        <v>58</v>
      </c>
      <c r="G9" s="109"/>
      <c r="H9" s="110"/>
      <c r="I9" s="109" t="s">
        <v>69</v>
      </c>
      <c r="J9" s="109"/>
      <c r="K9" s="110"/>
      <c r="L9" s="94"/>
      <c r="M9" s="110"/>
      <c r="N9" s="94"/>
      <c r="O9" s="144"/>
      <c r="P9" s="110" t="s">
        <v>48</v>
      </c>
      <c r="Q9" s="167"/>
      <c r="R9" s="179"/>
      <c r="S9" s="96" t="s">
        <v>79</v>
      </c>
      <c r="T9" s="108" t="s">
        <v>88</v>
      </c>
      <c r="U9" s="164"/>
      <c r="V9" s="156"/>
      <c r="W9" s="111"/>
    </row>
    <row r="10" spans="1:27" ht="24.75" customHeight="1" thickBot="1" x14ac:dyDescent="0.25">
      <c r="A10" s="112"/>
      <c r="B10" s="112"/>
      <c r="C10" s="97" t="s">
        <v>54</v>
      </c>
      <c r="D10" s="112"/>
      <c r="E10" s="112"/>
      <c r="F10" s="97" t="s">
        <v>59</v>
      </c>
      <c r="G10" s="97"/>
      <c r="H10" s="97"/>
      <c r="I10" s="105"/>
      <c r="J10" s="105"/>
      <c r="K10" s="97"/>
      <c r="L10" s="106"/>
      <c r="M10" s="97"/>
      <c r="N10" s="106"/>
      <c r="O10" s="145"/>
      <c r="P10" s="112" t="s">
        <v>89</v>
      </c>
      <c r="Q10" s="168"/>
      <c r="R10" s="180"/>
      <c r="S10" s="98"/>
      <c r="T10" s="107"/>
      <c r="U10" s="165"/>
      <c r="V10" s="157"/>
      <c r="W10" s="112"/>
    </row>
    <row r="11" spans="1:27" ht="15" x14ac:dyDescent="0.2">
      <c r="A11" s="21">
        <v>1</v>
      </c>
      <c r="B11" s="21">
        <v>2</v>
      </c>
      <c r="C11" s="21">
        <v>3</v>
      </c>
      <c r="D11" s="21">
        <v>4</v>
      </c>
      <c r="E11" s="100">
        <v>5</v>
      </c>
      <c r="F11" s="21">
        <v>6</v>
      </c>
      <c r="G11" s="101">
        <v>7</v>
      </c>
      <c r="H11" s="21">
        <v>8</v>
      </c>
      <c r="I11" s="78">
        <v>9</v>
      </c>
      <c r="J11" s="100">
        <v>10</v>
      </c>
      <c r="K11" s="21">
        <v>11</v>
      </c>
      <c r="L11" s="21">
        <v>12</v>
      </c>
      <c r="M11" s="78">
        <v>13</v>
      </c>
      <c r="N11" s="21">
        <v>14</v>
      </c>
      <c r="O11" s="78">
        <v>15</v>
      </c>
      <c r="P11" s="100">
        <v>16</v>
      </c>
      <c r="Q11" s="100">
        <v>17</v>
      </c>
      <c r="R11" s="79">
        <v>18</v>
      </c>
      <c r="S11" s="80">
        <v>19</v>
      </c>
      <c r="T11" s="21">
        <v>20</v>
      </c>
      <c r="U11" s="21">
        <v>21</v>
      </c>
      <c r="V11" s="21">
        <v>22</v>
      </c>
      <c r="W11" s="21">
        <v>23</v>
      </c>
      <c r="X11" s="2"/>
      <c r="Y11" s="2"/>
    </row>
    <row r="12" spans="1:27" s="4" customFormat="1" ht="44.25" customHeight="1" thickBot="1" x14ac:dyDescent="0.25">
      <c r="A12" s="117" t="s">
        <v>51</v>
      </c>
      <c r="B12" s="81" t="s">
        <v>51</v>
      </c>
      <c r="C12" s="113" t="s">
        <v>51</v>
      </c>
      <c r="D12" s="82" t="s">
        <v>51</v>
      </c>
      <c r="E12" s="82" t="s">
        <v>51</v>
      </c>
      <c r="F12" s="82" t="s">
        <v>51</v>
      </c>
      <c r="G12" s="83">
        <v>0</v>
      </c>
      <c r="H12" s="83">
        <v>0</v>
      </c>
      <c r="I12" s="83">
        <v>0</v>
      </c>
      <c r="J12" s="81" t="s">
        <v>51</v>
      </c>
      <c r="K12" s="81" t="s">
        <v>51</v>
      </c>
      <c r="L12" s="114" t="s">
        <v>51</v>
      </c>
      <c r="M12" s="81" t="s">
        <v>51</v>
      </c>
      <c r="N12" s="83">
        <v>0</v>
      </c>
      <c r="O12" s="81" t="s">
        <v>51</v>
      </c>
      <c r="P12" s="122">
        <f>H12-N12</f>
        <v>0</v>
      </c>
      <c r="Q12" s="124">
        <v>0</v>
      </c>
      <c r="R12" s="84">
        <v>0</v>
      </c>
      <c r="S12" s="83" t="s">
        <v>51</v>
      </c>
      <c r="T12" s="83" t="s">
        <v>51</v>
      </c>
      <c r="U12" s="85" t="s">
        <v>51</v>
      </c>
      <c r="V12" s="81" t="s">
        <v>51</v>
      </c>
      <c r="W12" s="118" t="s">
        <v>51</v>
      </c>
      <c r="X12" s="115"/>
      <c r="AA12" s="116"/>
    </row>
    <row r="13" spans="1:27" ht="29.25" customHeight="1" thickBot="1" x14ac:dyDescent="0.35">
      <c r="A13" s="191" t="s">
        <v>98</v>
      </c>
      <c r="B13" s="192"/>
      <c r="C13" s="192"/>
      <c r="D13" s="192"/>
      <c r="E13" s="192"/>
      <c r="F13" s="193"/>
      <c r="G13" s="66">
        <f>G12</f>
        <v>0</v>
      </c>
      <c r="H13" s="62">
        <f>H12</f>
        <v>0</v>
      </c>
      <c r="I13" s="62">
        <f>I12</f>
        <v>0</v>
      </c>
      <c r="J13" s="61"/>
      <c r="K13" s="61"/>
      <c r="L13" s="61"/>
      <c r="M13" s="61"/>
      <c r="N13" s="63">
        <f>N12</f>
        <v>0</v>
      </c>
      <c r="O13" s="64"/>
      <c r="P13" s="62">
        <f>P12</f>
        <v>0</v>
      </c>
      <c r="Q13" s="63">
        <f>Q12</f>
        <v>0</v>
      </c>
      <c r="R13" s="63">
        <f>R12</f>
        <v>0</v>
      </c>
      <c r="S13" s="63" t="s">
        <v>51</v>
      </c>
      <c r="T13" s="63">
        <v>0</v>
      </c>
      <c r="U13" s="63" t="str">
        <f>U12</f>
        <v>-</v>
      </c>
      <c r="V13" s="66">
        <v>0</v>
      </c>
      <c r="W13" s="65"/>
      <c r="X13" s="2"/>
      <c r="Y13" s="2"/>
    </row>
    <row r="14" spans="1:27" ht="31.5" customHeight="1" thickBot="1" x14ac:dyDescent="0.4">
      <c r="A14" s="10" t="s">
        <v>61</v>
      </c>
      <c r="B14" s="10" t="s">
        <v>0</v>
      </c>
      <c r="C14" s="12"/>
      <c r="D14" s="11"/>
      <c r="E14" s="11"/>
      <c r="F14" s="11"/>
      <c r="G14" s="11"/>
      <c r="H14" s="11"/>
      <c r="I14" s="15"/>
      <c r="J14" s="14"/>
      <c r="K14" s="14"/>
      <c r="L14" s="1"/>
      <c r="M14" s="1"/>
      <c r="N14" s="1"/>
      <c r="O14" s="1"/>
      <c r="S14" s="1"/>
      <c r="T14" s="1"/>
      <c r="X14" s="2"/>
      <c r="Y14" s="2"/>
    </row>
    <row r="15" spans="1:27" ht="36" customHeight="1" thickBot="1" x14ac:dyDescent="0.25">
      <c r="A15" s="21" t="s">
        <v>1</v>
      </c>
      <c r="B15" s="21" t="s">
        <v>2</v>
      </c>
      <c r="C15" s="21" t="s">
        <v>3</v>
      </c>
      <c r="D15" s="21" t="s">
        <v>4</v>
      </c>
      <c r="E15" s="21" t="s">
        <v>4</v>
      </c>
      <c r="F15" s="21" t="s">
        <v>5</v>
      </c>
      <c r="G15" s="21" t="s">
        <v>6</v>
      </c>
      <c r="H15" s="31" t="s">
        <v>2</v>
      </c>
      <c r="I15" s="31" t="s">
        <v>2</v>
      </c>
      <c r="J15" s="21" t="s">
        <v>7</v>
      </c>
      <c r="K15" s="160" t="s">
        <v>92</v>
      </c>
      <c r="L15" s="161"/>
      <c r="M15" s="161"/>
      <c r="N15" s="21" t="s">
        <v>8</v>
      </c>
      <c r="O15" s="206" t="s">
        <v>80</v>
      </c>
      <c r="P15" s="161"/>
      <c r="Q15" s="161"/>
      <c r="R15" s="162"/>
      <c r="S15" s="155" t="s">
        <v>81</v>
      </c>
      <c r="T15" s="185"/>
      <c r="U15" s="185" t="s">
        <v>63</v>
      </c>
      <c r="V15" s="155" t="s">
        <v>9</v>
      </c>
      <c r="W15" s="21" t="s">
        <v>10</v>
      </c>
    </row>
    <row r="16" spans="1:27" ht="15" x14ac:dyDescent="0.2">
      <c r="A16" s="22" t="s">
        <v>94</v>
      </c>
      <c r="B16" s="22" t="s">
        <v>11</v>
      </c>
      <c r="C16" s="22" t="s">
        <v>12</v>
      </c>
      <c r="D16" s="22" t="s">
        <v>13</v>
      </c>
      <c r="E16" s="22" t="s">
        <v>14</v>
      </c>
      <c r="F16" s="22" t="s">
        <v>15</v>
      </c>
      <c r="G16" s="22" t="s">
        <v>16</v>
      </c>
      <c r="H16" s="28" t="s">
        <v>17</v>
      </c>
      <c r="I16" s="27" t="s">
        <v>18</v>
      </c>
      <c r="J16" s="22" t="s">
        <v>19</v>
      </c>
      <c r="K16" s="21" t="s">
        <v>20</v>
      </c>
      <c r="L16" s="21" t="s">
        <v>21</v>
      </c>
      <c r="M16" s="169" t="s">
        <v>22</v>
      </c>
      <c r="N16" s="22" t="s">
        <v>23</v>
      </c>
      <c r="O16" s="143" t="s">
        <v>28</v>
      </c>
      <c r="P16" s="199" t="s">
        <v>29</v>
      </c>
      <c r="Q16" s="181"/>
      <c r="R16" s="182"/>
      <c r="S16" s="194"/>
      <c r="T16" s="195"/>
      <c r="U16" s="186"/>
      <c r="V16" s="158"/>
      <c r="W16" s="22" t="s">
        <v>24</v>
      </c>
    </row>
    <row r="17" spans="1:23" ht="15.75" thickBot="1" x14ac:dyDescent="0.25">
      <c r="A17" s="22"/>
      <c r="B17" s="26"/>
      <c r="C17" s="22" t="s">
        <v>25</v>
      </c>
      <c r="D17" s="26"/>
      <c r="E17" s="26"/>
      <c r="F17" s="22" t="s">
        <v>26</v>
      </c>
      <c r="G17" s="22" t="s">
        <v>27</v>
      </c>
      <c r="H17" s="22" t="s">
        <v>16</v>
      </c>
      <c r="I17" s="27" t="s">
        <v>16</v>
      </c>
      <c r="J17" s="22" t="s">
        <v>16</v>
      </c>
      <c r="K17" s="22" t="s">
        <v>18</v>
      </c>
      <c r="L17" s="22" t="s">
        <v>18</v>
      </c>
      <c r="M17" s="189"/>
      <c r="N17" s="22" t="s">
        <v>16</v>
      </c>
      <c r="O17" s="198"/>
      <c r="P17" s="157"/>
      <c r="Q17" s="183"/>
      <c r="R17" s="184"/>
      <c r="S17" s="194"/>
      <c r="T17" s="195"/>
      <c r="U17" s="187"/>
      <c r="V17" s="158"/>
      <c r="W17" s="22" t="s">
        <v>16</v>
      </c>
    </row>
    <row r="18" spans="1:23" ht="15" x14ac:dyDescent="0.2">
      <c r="A18" s="22"/>
      <c r="B18" s="26"/>
      <c r="C18" s="22" t="s">
        <v>30</v>
      </c>
      <c r="D18" s="26"/>
      <c r="E18" s="26"/>
      <c r="F18" s="22" t="s">
        <v>31</v>
      </c>
      <c r="G18" s="22" t="s">
        <v>32</v>
      </c>
      <c r="H18" s="22" t="s">
        <v>33</v>
      </c>
      <c r="I18" s="27" t="s">
        <v>33</v>
      </c>
      <c r="J18" s="22" t="s">
        <v>34</v>
      </c>
      <c r="K18" s="22"/>
      <c r="L18" s="22" t="s">
        <v>32</v>
      </c>
      <c r="M18" s="170"/>
      <c r="N18" s="22" t="s">
        <v>33</v>
      </c>
      <c r="O18" s="144"/>
      <c r="P18" s="169" t="s">
        <v>40</v>
      </c>
      <c r="Q18" s="169" t="s">
        <v>35</v>
      </c>
      <c r="R18" s="169" t="s">
        <v>79</v>
      </c>
      <c r="S18" s="194"/>
      <c r="T18" s="195"/>
      <c r="U18" s="187"/>
      <c r="V18" s="158"/>
      <c r="W18" s="22" t="s">
        <v>33</v>
      </c>
    </row>
    <row r="19" spans="1:23" ht="15" x14ac:dyDescent="0.2">
      <c r="A19" s="22"/>
      <c r="B19" s="26"/>
      <c r="C19" s="22" t="s">
        <v>36</v>
      </c>
      <c r="D19" s="26"/>
      <c r="E19" s="26"/>
      <c r="F19" s="22" t="s">
        <v>37</v>
      </c>
      <c r="G19" s="22"/>
      <c r="H19" s="27"/>
      <c r="I19" s="27"/>
      <c r="J19" s="22" t="s">
        <v>38</v>
      </c>
      <c r="K19" s="22"/>
      <c r="L19" s="25"/>
      <c r="M19" s="170"/>
      <c r="N19" s="22" t="s">
        <v>39</v>
      </c>
      <c r="O19" s="144"/>
      <c r="P19" s="170"/>
      <c r="Q19" s="170"/>
      <c r="R19" s="170"/>
      <c r="S19" s="194"/>
      <c r="T19" s="195"/>
      <c r="U19" s="187"/>
      <c r="V19" s="158"/>
      <c r="W19" s="22"/>
    </row>
    <row r="20" spans="1:23" ht="15" x14ac:dyDescent="0.2">
      <c r="A20" s="26"/>
      <c r="B20" s="26"/>
      <c r="C20" s="22" t="s">
        <v>41</v>
      </c>
      <c r="D20" s="26"/>
      <c r="E20" s="26"/>
      <c r="F20" s="22" t="s">
        <v>42</v>
      </c>
      <c r="G20" s="22"/>
      <c r="H20" s="22"/>
      <c r="I20" s="25"/>
      <c r="J20" s="22"/>
      <c r="K20" s="22"/>
      <c r="L20" s="25"/>
      <c r="M20" s="170"/>
      <c r="N20" s="22" t="s">
        <v>89</v>
      </c>
      <c r="O20" s="144"/>
      <c r="P20" s="170"/>
      <c r="Q20" s="170"/>
      <c r="R20" s="170"/>
      <c r="S20" s="194"/>
      <c r="T20" s="195"/>
      <c r="U20" s="187"/>
      <c r="V20" s="158"/>
      <c r="W20" s="26"/>
    </row>
    <row r="21" spans="1:23" ht="29.25" customHeight="1" thickBot="1" x14ac:dyDescent="0.25">
      <c r="A21" s="29"/>
      <c r="B21" s="29"/>
      <c r="C21" s="32" t="s">
        <v>43</v>
      </c>
      <c r="D21" s="29"/>
      <c r="E21" s="29"/>
      <c r="F21" s="97" t="s">
        <v>44</v>
      </c>
      <c r="G21" s="30"/>
      <c r="H21" s="30"/>
      <c r="I21" s="33"/>
      <c r="J21" s="30"/>
      <c r="K21" s="30"/>
      <c r="L21" s="33"/>
      <c r="M21" s="171"/>
      <c r="N21" s="34"/>
      <c r="O21" s="145"/>
      <c r="P21" s="171"/>
      <c r="Q21" s="171"/>
      <c r="R21" s="171"/>
      <c r="S21" s="196"/>
      <c r="T21" s="197"/>
      <c r="U21" s="188"/>
      <c r="V21" s="159"/>
      <c r="W21" s="29"/>
    </row>
    <row r="22" spans="1:23" ht="19.149999999999999" customHeight="1" thickBot="1" x14ac:dyDescent="0.25">
      <c r="A22" s="18">
        <v>1</v>
      </c>
      <c r="B22" s="18">
        <v>2</v>
      </c>
      <c r="C22" s="18">
        <v>3</v>
      </c>
      <c r="D22" s="18">
        <v>4</v>
      </c>
      <c r="E22" s="18">
        <v>5</v>
      </c>
      <c r="F22" s="18">
        <v>6</v>
      </c>
      <c r="G22" s="18">
        <v>7</v>
      </c>
      <c r="H22" s="18">
        <v>8</v>
      </c>
      <c r="I22" s="18">
        <v>9</v>
      </c>
      <c r="J22" s="18">
        <v>10</v>
      </c>
      <c r="K22" s="18">
        <v>11</v>
      </c>
      <c r="L22" s="18">
        <v>12</v>
      </c>
      <c r="M22" s="9">
        <v>13</v>
      </c>
      <c r="N22" s="9">
        <v>14</v>
      </c>
      <c r="O22" s="9">
        <v>15</v>
      </c>
      <c r="P22" s="18">
        <v>16</v>
      </c>
      <c r="Q22" s="18">
        <v>17</v>
      </c>
      <c r="R22" s="9">
        <v>18</v>
      </c>
      <c r="S22" s="174">
        <v>19</v>
      </c>
      <c r="T22" s="175"/>
      <c r="U22" s="18">
        <v>20</v>
      </c>
      <c r="V22" s="18">
        <v>21</v>
      </c>
      <c r="W22" s="18">
        <v>22</v>
      </c>
    </row>
    <row r="23" spans="1:23" ht="14.25" x14ac:dyDescent="0.2">
      <c r="A23" s="23" t="s">
        <v>51</v>
      </c>
      <c r="B23" s="23" t="s">
        <v>51</v>
      </c>
      <c r="C23" s="23" t="s">
        <v>51</v>
      </c>
      <c r="D23" s="23" t="s">
        <v>51</v>
      </c>
      <c r="E23" s="23" t="s">
        <v>51</v>
      </c>
      <c r="F23" s="23" t="s">
        <v>51</v>
      </c>
      <c r="G23" s="23" t="s">
        <v>51</v>
      </c>
      <c r="H23" s="23" t="s">
        <v>51</v>
      </c>
      <c r="I23" s="23" t="s">
        <v>51</v>
      </c>
      <c r="J23" s="23" t="s">
        <v>51</v>
      </c>
      <c r="K23" s="23" t="s">
        <v>51</v>
      </c>
      <c r="L23" s="23" t="s">
        <v>51</v>
      </c>
      <c r="M23" s="23" t="s">
        <v>51</v>
      </c>
      <c r="N23" s="23" t="s">
        <v>51</v>
      </c>
      <c r="O23" s="23" t="s">
        <v>51</v>
      </c>
      <c r="P23" s="23" t="s">
        <v>51</v>
      </c>
      <c r="Q23" s="23" t="s">
        <v>51</v>
      </c>
      <c r="R23" s="23" t="s">
        <v>51</v>
      </c>
      <c r="S23" s="176" t="s">
        <v>51</v>
      </c>
      <c r="T23" s="177"/>
      <c r="U23" s="23" t="s">
        <v>51</v>
      </c>
      <c r="V23" s="23" t="s">
        <v>51</v>
      </c>
      <c r="W23" s="24"/>
    </row>
    <row r="24" spans="1:23" ht="29.25" customHeight="1" thickBot="1" x14ac:dyDescent="0.4">
      <c r="A24" s="136" t="s">
        <v>62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  <c r="V24" s="137"/>
      <c r="W24" s="137"/>
    </row>
    <row r="25" spans="1:23" s="39" customFormat="1" ht="39" customHeight="1" thickBot="1" x14ac:dyDescent="0.3">
      <c r="A25" s="37" t="s">
        <v>1</v>
      </c>
      <c r="B25" s="37" t="s">
        <v>2</v>
      </c>
      <c r="C25" s="37" t="s">
        <v>97</v>
      </c>
      <c r="D25" s="37" t="s">
        <v>4</v>
      </c>
      <c r="E25" s="37" t="s">
        <v>4</v>
      </c>
      <c r="F25" s="37" t="s">
        <v>5</v>
      </c>
      <c r="G25" s="127" t="s">
        <v>82</v>
      </c>
      <c r="H25" s="127" t="s">
        <v>83</v>
      </c>
      <c r="I25" s="127" t="s">
        <v>84</v>
      </c>
      <c r="J25" s="38" t="s">
        <v>7</v>
      </c>
      <c r="K25" s="203" t="s">
        <v>91</v>
      </c>
      <c r="L25" s="204"/>
      <c r="M25" s="205"/>
      <c r="N25" s="127" t="s">
        <v>90</v>
      </c>
      <c r="O25" s="148" t="s">
        <v>87</v>
      </c>
      <c r="P25" s="200"/>
      <c r="Q25" s="200"/>
      <c r="R25" s="134"/>
      <c r="S25" s="148" t="s">
        <v>81</v>
      </c>
      <c r="T25" s="134"/>
      <c r="U25" s="127" t="s">
        <v>63</v>
      </c>
      <c r="V25" s="127" t="s">
        <v>9</v>
      </c>
      <c r="W25" s="37" t="s">
        <v>10</v>
      </c>
    </row>
    <row r="26" spans="1:23" s="39" customFormat="1" ht="18.75" thickBot="1" x14ac:dyDescent="0.3">
      <c r="A26" s="40" t="s">
        <v>94</v>
      </c>
      <c r="B26" s="40" t="s">
        <v>11</v>
      </c>
      <c r="C26" s="40" t="s">
        <v>12</v>
      </c>
      <c r="D26" s="40" t="s">
        <v>13</v>
      </c>
      <c r="E26" s="40" t="s">
        <v>14</v>
      </c>
      <c r="F26" s="40" t="s">
        <v>15</v>
      </c>
      <c r="G26" s="128"/>
      <c r="H26" s="128"/>
      <c r="I26" s="128"/>
      <c r="J26" s="41" t="s">
        <v>19</v>
      </c>
      <c r="K26" s="37" t="s">
        <v>20</v>
      </c>
      <c r="L26" s="37" t="s">
        <v>21</v>
      </c>
      <c r="M26" s="37" t="s">
        <v>22</v>
      </c>
      <c r="N26" s="128"/>
      <c r="O26" s="201"/>
      <c r="P26" s="202"/>
      <c r="Q26" s="202"/>
      <c r="R26" s="135"/>
      <c r="S26" s="149"/>
      <c r="T26" s="150"/>
      <c r="U26" s="146"/>
      <c r="V26" s="146"/>
      <c r="W26" s="40" t="s">
        <v>24</v>
      </c>
    </row>
    <row r="27" spans="1:23" s="39" customFormat="1" ht="22.5" customHeight="1" thickBot="1" x14ac:dyDescent="0.3">
      <c r="A27" s="42"/>
      <c r="B27" s="43"/>
      <c r="C27" s="40" t="s">
        <v>25</v>
      </c>
      <c r="D27" s="43"/>
      <c r="E27" s="43"/>
      <c r="F27" s="40" t="s">
        <v>26</v>
      </c>
      <c r="G27" s="128"/>
      <c r="H27" s="128"/>
      <c r="I27" s="128"/>
      <c r="J27" s="44" t="s">
        <v>38</v>
      </c>
      <c r="K27" s="40" t="s">
        <v>18</v>
      </c>
      <c r="L27" s="40" t="s">
        <v>18</v>
      </c>
      <c r="M27" s="40" t="s">
        <v>79</v>
      </c>
      <c r="N27" s="128"/>
      <c r="O27" s="125" t="s">
        <v>28</v>
      </c>
      <c r="P27" s="152" t="s">
        <v>86</v>
      </c>
      <c r="Q27" s="153"/>
      <c r="R27" s="154"/>
      <c r="S27" s="149"/>
      <c r="T27" s="150"/>
      <c r="U27" s="151"/>
      <c r="V27" s="146"/>
      <c r="W27" s="47" t="s">
        <v>38</v>
      </c>
    </row>
    <row r="28" spans="1:23" s="39" customFormat="1" ht="18" x14ac:dyDescent="0.25">
      <c r="A28" s="42"/>
      <c r="B28" s="43"/>
      <c r="C28" s="40" t="s">
        <v>30</v>
      </c>
      <c r="D28" s="43"/>
      <c r="E28" s="43"/>
      <c r="F28" s="40" t="s">
        <v>31</v>
      </c>
      <c r="G28" s="128"/>
      <c r="H28" s="128"/>
      <c r="I28" s="128"/>
      <c r="J28" s="40"/>
      <c r="K28" s="40"/>
      <c r="L28" s="40" t="s">
        <v>32</v>
      </c>
      <c r="M28" s="40"/>
      <c r="N28" s="128"/>
      <c r="O28" s="126"/>
      <c r="P28" s="127" t="s">
        <v>40</v>
      </c>
      <c r="Q28" s="127" t="s">
        <v>35</v>
      </c>
      <c r="R28" s="127" t="s">
        <v>85</v>
      </c>
      <c r="S28" s="149"/>
      <c r="T28" s="150"/>
      <c r="U28" s="151"/>
      <c r="V28" s="146"/>
      <c r="W28" s="40"/>
    </row>
    <row r="29" spans="1:23" s="39" customFormat="1" ht="20.25" customHeight="1" x14ac:dyDescent="0.25">
      <c r="A29" s="42"/>
      <c r="B29" s="43"/>
      <c r="C29" s="40" t="s">
        <v>36</v>
      </c>
      <c r="D29" s="43"/>
      <c r="E29" s="43"/>
      <c r="F29" s="40" t="s">
        <v>47</v>
      </c>
      <c r="G29" s="128"/>
      <c r="H29" s="128"/>
      <c r="I29" s="128"/>
      <c r="J29" s="44"/>
      <c r="K29" s="40"/>
      <c r="L29" s="41"/>
      <c r="M29" s="40"/>
      <c r="N29" s="128"/>
      <c r="O29" s="126"/>
      <c r="P29" s="128"/>
      <c r="Q29" s="128"/>
      <c r="R29" s="128"/>
      <c r="S29" s="149"/>
      <c r="T29" s="150"/>
      <c r="U29" s="151"/>
      <c r="V29" s="146"/>
      <c r="W29" s="40"/>
    </row>
    <row r="30" spans="1:23" s="39" customFormat="1" ht="23.25" customHeight="1" thickBot="1" x14ac:dyDescent="0.3">
      <c r="A30" s="42"/>
      <c r="B30" s="43"/>
      <c r="C30" s="40" t="s">
        <v>49</v>
      </c>
      <c r="D30" s="45"/>
      <c r="E30" s="43"/>
      <c r="F30" s="40" t="s">
        <v>50</v>
      </c>
      <c r="G30" s="128"/>
      <c r="H30" s="128"/>
      <c r="I30" s="128"/>
      <c r="J30" s="44"/>
      <c r="K30" s="40"/>
      <c r="L30" s="41"/>
      <c r="M30" s="46"/>
      <c r="N30" s="129"/>
      <c r="O30" s="133"/>
      <c r="P30" s="129"/>
      <c r="Q30" s="129"/>
      <c r="R30" s="129"/>
      <c r="S30" s="149"/>
      <c r="T30" s="150"/>
      <c r="U30" s="151"/>
      <c r="V30" s="147"/>
      <c r="W30" s="43"/>
    </row>
    <row r="31" spans="1:23" ht="24.75" customHeight="1" thickBot="1" x14ac:dyDescent="0.35">
      <c r="A31" s="35" t="s">
        <v>45</v>
      </c>
      <c r="B31" s="36">
        <v>2</v>
      </c>
      <c r="C31" s="36">
        <v>3</v>
      </c>
      <c r="D31" s="36">
        <v>4</v>
      </c>
      <c r="E31" s="36">
        <v>5</v>
      </c>
      <c r="F31" s="36">
        <v>6</v>
      </c>
      <c r="G31" s="36">
        <v>7</v>
      </c>
      <c r="H31" s="36">
        <v>8</v>
      </c>
      <c r="I31" s="36">
        <v>9</v>
      </c>
      <c r="J31" s="36">
        <v>10</v>
      </c>
      <c r="K31" s="36">
        <v>11</v>
      </c>
      <c r="L31" s="36">
        <v>12</v>
      </c>
      <c r="M31" s="36">
        <v>13</v>
      </c>
      <c r="N31" s="36">
        <v>14</v>
      </c>
      <c r="O31" s="36">
        <v>15</v>
      </c>
      <c r="P31" s="36">
        <v>16</v>
      </c>
      <c r="Q31" s="36">
        <v>17</v>
      </c>
      <c r="R31" s="36">
        <v>18</v>
      </c>
      <c r="S31" s="139">
        <v>19</v>
      </c>
      <c r="T31" s="140"/>
      <c r="U31" s="36">
        <v>20</v>
      </c>
      <c r="V31" s="36">
        <v>21</v>
      </c>
      <c r="W31" s="36">
        <v>22</v>
      </c>
    </row>
    <row r="32" spans="1:23" s="77" customFormat="1" ht="130.5" customHeight="1" x14ac:dyDescent="0.25">
      <c r="A32" s="76">
        <v>1</v>
      </c>
      <c r="B32" s="73">
        <v>43545</v>
      </c>
      <c r="C32" s="72" t="s">
        <v>102</v>
      </c>
      <c r="D32" s="74" t="s">
        <v>101</v>
      </c>
      <c r="E32" s="74" t="s">
        <v>103</v>
      </c>
      <c r="F32" s="86" t="s">
        <v>104</v>
      </c>
      <c r="G32" s="75">
        <v>114000000</v>
      </c>
      <c r="H32" s="68">
        <v>43546</v>
      </c>
      <c r="I32" s="68">
        <v>43904</v>
      </c>
      <c r="J32" s="120">
        <v>8.9351E-2</v>
      </c>
      <c r="K32" s="73" t="s">
        <v>51</v>
      </c>
      <c r="L32" s="70">
        <v>0</v>
      </c>
      <c r="M32" s="69" t="s">
        <v>51</v>
      </c>
      <c r="N32" s="70">
        <f>G32</f>
        <v>114000000</v>
      </c>
      <c r="O32" s="67">
        <f>862749.82+807088.54</f>
        <v>1669838.3599999999</v>
      </c>
      <c r="P32" s="67">
        <f t="shared" ref="P32:P37" si="0">O32</f>
        <v>1669838.3599999999</v>
      </c>
      <c r="Q32" s="67" t="s">
        <v>51</v>
      </c>
      <c r="R32" s="67" t="s">
        <v>51</v>
      </c>
      <c r="S32" s="213">
        <f t="shared" ref="S32:S38" si="1">O32-P32</f>
        <v>0</v>
      </c>
      <c r="T32" s="213"/>
      <c r="U32" s="88" t="s">
        <v>51</v>
      </c>
      <c r="V32" s="91" t="s">
        <v>51</v>
      </c>
      <c r="W32" s="74" t="s">
        <v>96</v>
      </c>
    </row>
    <row r="33" spans="1:27" s="77" customFormat="1" ht="130.5" customHeight="1" x14ac:dyDescent="0.25">
      <c r="A33" s="76">
        <v>2</v>
      </c>
      <c r="B33" s="73">
        <v>43601</v>
      </c>
      <c r="C33" s="72" t="s">
        <v>105</v>
      </c>
      <c r="D33" s="74" t="s">
        <v>101</v>
      </c>
      <c r="E33" s="74" t="s">
        <v>103</v>
      </c>
      <c r="F33" s="86" t="s">
        <v>106</v>
      </c>
      <c r="G33" s="75">
        <v>50000000</v>
      </c>
      <c r="H33" s="68">
        <v>43601</v>
      </c>
      <c r="I33" s="68">
        <v>43957</v>
      </c>
      <c r="J33" s="120">
        <v>8.8453000000000004E-2</v>
      </c>
      <c r="K33" s="73" t="s">
        <v>51</v>
      </c>
      <c r="L33" s="70">
        <v>0</v>
      </c>
      <c r="M33" s="69" t="s">
        <v>51</v>
      </c>
      <c r="N33" s="70">
        <f>G33</f>
        <v>50000000</v>
      </c>
      <c r="O33" s="67">
        <f>374596.04+350428.55</f>
        <v>725024.59</v>
      </c>
      <c r="P33" s="67">
        <f t="shared" si="0"/>
        <v>725024.59</v>
      </c>
      <c r="Q33" s="67" t="s">
        <v>51</v>
      </c>
      <c r="R33" s="67" t="s">
        <v>51</v>
      </c>
      <c r="S33" s="213">
        <f t="shared" ref="S33:S34" si="2">O33-P33</f>
        <v>0</v>
      </c>
      <c r="T33" s="213"/>
      <c r="U33" s="88" t="s">
        <v>51</v>
      </c>
      <c r="V33" s="91" t="s">
        <v>51</v>
      </c>
      <c r="W33" s="74" t="s">
        <v>96</v>
      </c>
    </row>
    <row r="34" spans="1:27" s="77" customFormat="1" ht="130.5" customHeight="1" x14ac:dyDescent="0.25">
      <c r="A34" s="76">
        <v>3</v>
      </c>
      <c r="B34" s="73">
        <v>43633</v>
      </c>
      <c r="C34" s="72" t="s">
        <v>107</v>
      </c>
      <c r="D34" s="74" t="s">
        <v>101</v>
      </c>
      <c r="E34" s="74" t="s">
        <v>100</v>
      </c>
      <c r="F34" s="86" t="s">
        <v>108</v>
      </c>
      <c r="G34" s="75">
        <v>79721000</v>
      </c>
      <c r="H34" s="68">
        <v>43633</v>
      </c>
      <c r="I34" s="68">
        <v>43988</v>
      </c>
      <c r="J34" s="87">
        <v>8.6800000000000002E-2</v>
      </c>
      <c r="K34" s="73" t="s">
        <v>51</v>
      </c>
      <c r="L34" s="70">
        <v>0</v>
      </c>
      <c r="M34" s="69" t="s">
        <v>51</v>
      </c>
      <c r="N34" s="70">
        <f>G34</f>
        <v>79721000</v>
      </c>
      <c r="O34" s="67">
        <f>568309.02+18000+586101.82</f>
        <v>1172410.8399999999</v>
      </c>
      <c r="P34" s="67">
        <f t="shared" si="0"/>
        <v>1172410.8399999999</v>
      </c>
      <c r="Q34" s="67" t="s">
        <v>51</v>
      </c>
      <c r="R34" s="67" t="s">
        <v>51</v>
      </c>
      <c r="S34" s="213">
        <f t="shared" si="2"/>
        <v>0</v>
      </c>
      <c r="T34" s="213"/>
      <c r="U34" s="88" t="s">
        <v>51</v>
      </c>
      <c r="V34" s="91" t="s">
        <v>51</v>
      </c>
      <c r="W34" s="74" t="s">
        <v>96</v>
      </c>
    </row>
    <row r="35" spans="1:27" s="77" customFormat="1" ht="138" customHeight="1" x14ac:dyDescent="0.25">
      <c r="A35" s="76">
        <v>4</v>
      </c>
      <c r="B35" s="73">
        <v>43752</v>
      </c>
      <c r="C35" s="72" t="s">
        <v>111</v>
      </c>
      <c r="D35" s="74" t="s">
        <v>101</v>
      </c>
      <c r="E35" s="74" t="s">
        <v>100</v>
      </c>
      <c r="F35" s="86" t="s">
        <v>112</v>
      </c>
      <c r="G35" s="75">
        <v>35000000</v>
      </c>
      <c r="H35" s="68">
        <v>43754</v>
      </c>
      <c r="I35" s="68">
        <v>44135</v>
      </c>
      <c r="J35" s="123">
        <v>8.205751E-2</v>
      </c>
      <c r="K35" s="73" t="s">
        <v>51</v>
      </c>
      <c r="L35" s="70">
        <v>0</v>
      </c>
      <c r="M35" s="69" t="s">
        <v>51</v>
      </c>
      <c r="N35" s="70">
        <f>G35</f>
        <v>35000000</v>
      </c>
      <c r="O35" s="67">
        <f>243257.92</f>
        <v>243257.92</v>
      </c>
      <c r="P35" s="67">
        <f t="shared" si="0"/>
        <v>243257.92</v>
      </c>
      <c r="Q35" s="67"/>
      <c r="R35" s="67"/>
      <c r="S35" s="213">
        <f t="shared" ref="S35" si="3">O35-P35</f>
        <v>0</v>
      </c>
      <c r="T35" s="213"/>
      <c r="U35" s="88" t="s">
        <v>51</v>
      </c>
      <c r="V35" s="91" t="s">
        <v>51</v>
      </c>
      <c r="W35" s="74" t="s">
        <v>96</v>
      </c>
      <c r="X35" s="119"/>
      <c r="AA35" s="121"/>
    </row>
    <row r="36" spans="1:27" s="77" customFormat="1" ht="138" customHeight="1" x14ac:dyDescent="0.25">
      <c r="A36" s="76">
        <v>5</v>
      </c>
      <c r="B36" s="73">
        <v>43760</v>
      </c>
      <c r="C36" s="72" t="s">
        <v>113</v>
      </c>
      <c r="D36" s="74" t="s">
        <v>101</v>
      </c>
      <c r="E36" s="74" t="s">
        <v>100</v>
      </c>
      <c r="F36" s="86" t="s">
        <v>114</v>
      </c>
      <c r="G36" s="75">
        <v>29000000</v>
      </c>
      <c r="H36" s="68">
        <v>43763</v>
      </c>
      <c r="I36" s="68">
        <v>44135</v>
      </c>
      <c r="J36" s="99">
        <v>8.2057500000000005E-2</v>
      </c>
      <c r="K36" s="73" t="s">
        <v>51</v>
      </c>
      <c r="L36" s="70">
        <v>0</v>
      </c>
      <c r="M36" s="69" t="s">
        <v>51</v>
      </c>
      <c r="N36" s="70">
        <f>G36</f>
        <v>29000000</v>
      </c>
      <c r="O36" s="67">
        <v>201556.54</v>
      </c>
      <c r="P36" s="67">
        <f t="shared" si="0"/>
        <v>201556.54</v>
      </c>
      <c r="Q36" s="67"/>
      <c r="R36" s="67"/>
      <c r="S36" s="213">
        <f t="shared" ref="S36" si="4">O36-P36</f>
        <v>0</v>
      </c>
      <c r="T36" s="213"/>
      <c r="U36" s="88" t="s">
        <v>51</v>
      </c>
      <c r="V36" s="91" t="s">
        <v>51</v>
      </c>
      <c r="W36" s="74" t="s">
        <v>96</v>
      </c>
      <c r="X36" s="119"/>
      <c r="AA36" s="121"/>
    </row>
    <row r="37" spans="1:27" s="77" customFormat="1" ht="138" customHeight="1" x14ac:dyDescent="0.25">
      <c r="A37" s="76">
        <v>6</v>
      </c>
      <c r="B37" s="73">
        <v>43889</v>
      </c>
      <c r="C37" s="72" t="s">
        <v>117</v>
      </c>
      <c r="D37" s="74" t="s">
        <v>101</v>
      </c>
      <c r="E37" s="74" t="s">
        <v>100</v>
      </c>
      <c r="F37" s="86" t="s">
        <v>118</v>
      </c>
      <c r="G37" s="75">
        <v>114000000</v>
      </c>
      <c r="H37" s="68">
        <v>43892</v>
      </c>
      <c r="I37" s="68">
        <v>44255</v>
      </c>
      <c r="J37" s="99">
        <v>6.7293000000000006E-2</v>
      </c>
      <c r="K37" s="73" t="s">
        <v>51</v>
      </c>
      <c r="L37" s="70">
        <v>0</v>
      </c>
      <c r="M37" s="69" t="s">
        <v>51</v>
      </c>
      <c r="N37" s="70">
        <v>0</v>
      </c>
      <c r="O37" s="67">
        <v>0</v>
      </c>
      <c r="P37" s="67">
        <f t="shared" si="0"/>
        <v>0</v>
      </c>
      <c r="Q37" s="67"/>
      <c r="R37" s="67"/>
      <c r="S37" s="213">
        <f t="shared" ref="S37" si="5">O37-P37</f>
        <v>0</v>
      </c>
      <c r="T37" s="213"/>
      <c r="U37" s="88" t="s">
        <v>51</v>
      </c>
      <c r="V37" s="91" t="s">
        <v>51</v>
      </c>
      <c r="W37" s="74" t="s">
        <v>96</v>
      </c>
      <c r="X37" s="119"/>
      <c r="AA37" s="121"/>
    </row>
    <row r="38" spans="1:27" ht="35.25" customHeight="1" x14ac:dyDescent="0.2">
      <c r="A38" s="210" t="s">
        <v>93</v>
      </c>
      <c r="B38" s="211"/>
      <c r="C38" s="211"/>
      <c r="D38" s="211"/>
      <c r="E38" s="211"/>
      <c r="F38" s="212"/>
      <c r="G38" s="90">
        <f>G32+G33+G34+G35+G36+G37</f>
        <v>421721000</v>
      </c>
      <c r="H38" s="89"/>
      <c r="I38" s="89"/>
      <c r="J38" s="89"/>
      <c r="K38" s="89"/>
      <c r="L38" s="90">
        <f>L32+L33+L34+L35+L36</f>
        <v>0</v>
      </c>
      <c r="M38" s="89"/>
      <c r="N38" s="90">
        <f>N32+N33+N34+N35+N36+N37</f>
        <v>307721000</v>
      </c>
      <c r="O38" s="90">
        <f>O32+O33+O34+O35+O36</f>
        <v>4012088.2499999995</v>
      </c>
      <c r="P38" s="90">
        <f>P32+P33+P34+P35+P36</f>
        <v>4012088.2499999995</v>
      </c>
      <c r="Q38" s="71" t="s">
        <v>51</v>
      </c>
      <c r="R38" s="70" t="s">
        <v>51</v>
      </c>
      <c r="S38" s="207">
        <f t="shared" si="1"/>
        <v>0</v>
      </c>
      <c r="T38" s="207"/>
      <c r="U38" s="90" t="s">
        <v>51</v>
      </c>
      <c r="V38" s="92" t="s">
        <v>51</v>
      </c>
      <c r="W38" s="74"/>
    </row>
    <row r="39" spans="1:27" ht="29.25" customHeight="1" x14ac:dyDescent="0.35">
      <c r="A39" s="209" t="s">
        <v>115</v>
      </c>
      <c r="B39" s="209"/>
      <c r="C39" s="209"/>
      <c r="D39" s="209"/>
      <c r="E39" s="209"/>
      <c r="F39" s="209"/>
      <c r="G39" s="209"/>
      <c r="H39" s="209"/>
      <c r="I39" s="209"/>
      <c r="J39" s="209"/>
      <c r="K39" s="209"/>
      <c r="L39" s="209"/>
      <c r="M39" s="209"/>
      <c r="N39" s="209"/>
      <c r="O39" s="209"/>
      <c r="P39" s="209"/>
      <c r="Q39" s="209"/>
      <c r="R39" s="209"/>
      <c r="S39" s="209"/>
      <c r="T39" s="209"/>
      <c r="U39" s="209"/>
      <c r="V39" s="209"/>
      <c r="W39" s="209"/>
    </row>
    <row r="40" spans="1:27" ht="18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20"/>
      <c r="T40" s="20"/>
      <c r="U40" s="3"/>
      <c r="V40" s="3"/>
      <c r="W40" s="3"/>
    </row>
    <row r="41" spans="1:27" s="60" customFormat="1" ht="52.5" customHeight="1" x14ac:dyDescent="0.4">
      <c r="A41" s="48"/>
      <c r="B41" s="48"/>
      <c r="C41" s="48"/>
      <c r="D41" s="48"/>
      <c r="E41" s="208" t="s">
        <v>110</v>
      </c>
      <c r="F41" s="208"/>
      <c r="G41" s="208"/>
      <c r="H41" s="208"/>
      <c r="I41" s="208"/>
      <c r="J41" s="208"/>
      <c r="K41" s="173"/>
      <c r="L41" s="49"/>
      <c r="M41" s="49"/>
      <c r="N41" s="49"/>
      <c r="O41" s="49"/>
      <c r="P41" s="208" t="s">
        <v>109</v>
      </c>
      <c r="Q41" s="208"/>
      <c r="R41" s="208"/>
      <c r="S41" s="208"/>
      <c r="T41" s="50"/>
      <c r="U41" s="48"/>
      <c r="V41" s="48"/>
      <c r="W41" s="48"/>
    </row>
    <row r="42" spans="1:27" s="60" customFormat="1" ht="24.75" customHeight="1" x14ac:dyDescent="0.4">
      <c r="A42" s="51"/>
      <c r="B42" s="52"/>
      <c r="C42" s="52"/>
      <c r="D42" s="52"/>
      <c r="E42" s="53"/>
      <c r="F42" s="53"/>
      <c r="G42" s="53"/>
      <c r="H42" s="53"/>
      <c r="I42" s="53"/>
      <c r="J42" s="49"/>
      <c r="K42" s="49"/>
      <c r="L42" s="49"/>
      <c r="M42" s="49"/>
      <c r="N42" s="49"/>
      <c r="O42" s="49"/>
      <c r="P42" s="53"/>
      <c r="Q42" s="49"/>
      <c r="R42" s="49"/>
      <c r="S42" s="49"/>
      <c r="T42" s="49"/>
      <c r="U42" s="52"/>
      <c r="V42" s="52"/>
      <c r="W42" s="52"/>
    </row>
    <row r="43" spans="1:27" s="60" customFormat="1" ht="58.5" customHeight="1" x14ac:dyDescent="0.4">
      <c r="A43" s="54"/>
      <c r="B43" s="54"/>
      <c r="C43" s="55"/>
      <c r="D43" s="55"/>
      <c r="E43" s="56" t="s">
        <v>95</v>
      </c>
      <c r="F43" s="56"/>
      <c r="G43" s="56"/>
      <c r="H43" s="57"/>
      <c r="I43" s="57"/>
      <c r="J43" s="57"/>
      <c r="K43" s="49"/>
      <c r="L43" s="49"/>
      <c r="M43" s="49"/>
      <c r="N43" s="49"/>
      <c r="O43" s="49"/>
      <c r="P43" s="138" t="s">
        <v>99</v>
      </c>
      <c r="Q43" s="138"/>
      <c r="R43" s="138"/>
      <c r="S43" s="138"/>
      <c r="T43" s="58"/>
      <c r="U43" s="59"/>
      <c r="V43" s="59"/>
      <c r="W43" s="48"/>
    </row>
  </sheetData>
  <mergeCells count="53">
    <mergeCell ref="S31:T31"/>
    <mergeCell ref="P43:S43"/>
    <mergeCell ref="S38:T38"/>
    <mergeCell ref="P41:S41"/>
    <mergeCell ref="A39:W39"/>
    <mergeCell ref="A38:F38"/>
    <mergeCell ref="S32:T32"/>
    <mergeCell ref="E41:K41"/>
    <mergeCell ref="S33:T33"/>
    <mergeCell ref="S34:T34"/>
    <mergeCell ref="S35:T35"/>
    <mergeCell ref="S36:T36"/>
    <mergeCell ref="S37:T37"/>
    <mergeCell ref="A13:F13"/>
    <mergeCell ref="S15:T21"/>
    <mergeCell ref="O16:O21"/>
    <mergeCell ref="P16:R17"/>
    <mergeCell ref="O25:R26"/>
    <mergeCell ref="G25:G30"/>
    <mergeCell ref="H25:H30"/>
    <mergeCell ref="K25:M25"/>
    <mergeCell ref="O15:R15"/>
    <mergeCell ref="K15:M15"/>
    <mergeCell ref="O1:W1"/>
    <mergeCell ref="R28:R30"/>
    <mergeCell ref="S22:T22"/>
    <mergeCell ref="S23:T23"/>
    <mergeCell ref="A24:W24"/>
    <mergeCell ref="P18:P21"/>
    <mergeCell ref="Q28:Q30"/>
    <mergeCell ref="P28:P30"/>
    <mergeCell ref="I25:I30"/>
    <mergeCell ref="N25:N30"/>
    <mergeCell ref="A2:W2"/>
    <mergeCell ref="R7:R10"/>
    <mergeCell ref="Q4:S5"/>
    <mergeCell ref="U15:U21"/>
    <mergeCell ref="M16:M21"/>
    <mergeCell ref="H4:I4"/>
    <mergeCell ref="R6:S6"/>
    <mergeCell ref="O5:O10"/>
    <mergeCell ref="V25:V30"/>
    <mergeCell ref="S25:T30"/>
    <mergeCell ref="O27:O30"/>
    <mergeCell ref="U25:U30"/>
    <mergeCell ref="P27:R27"/>
    <mergeCell ref="V4:V10"/>
    <mergeCell ref="V15:V21"/>
    <mergeCell ref="M4:O4"/>
    <mergeCell ref="U4:U10"/>
    <mergeCell ref="Q6:Q10"/>
    <mergeCell ref="R18:R21"/>
    <mergeCell ref="Q18:Q21"/>
  </mergeCells>
  <printOptions horizontalCentered="1"/>
  <pageMargins left="0" right="0" top="0.55118110236220474" bottom="0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 марта 2020(К)</vt:lpstr>
      <vt:lpstr>'01 марта 2020(К)'!Область_печати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Boss2006</dc:creator>
  <cp:lastModifiedBy>Ирина Красавина Викторовна</cp:lastModifiedBy>
  <cp:lastPrinted>2020-03-05T10:59:05Z</cp:lastPrinted>
  <dcterms:created xsi:type="dcterms:W3CDTF">2006-03-14T07:40:51Z</dcterms:created>
  <dcterms:modified xsi:type="dcterms:W3CDTF">2020-03-05T11:00:23Z</dcterms:modified>
</cp:coreProperties>
</file>